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et Web\"/>
    </mc:Choice>
  </mc:AlternateContent>
  <xr:revisionPtr revIDLastSave="0" documentId="13_ncr:1_{1F168FBF-D89D-4EBF-893F-A6C4B83A31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130003" sheetId="1" r:id="rId1"/>
  </sheets>
  <definedNames>
    <definedName name="_xlnm.Print_Area" localSheetId="0">'3130003'!$A:$L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0" i="1" l="1"/>
  <c r="L49" i="1"/>
  <c r="L48" i="1"/>
  <c r="L37" i="1"/>
  <c r="L36" i="1"/>
  <c r="L35" i="1"/>
  <c r="L34" i="1"/>
  <c r="L33" i="1"/>
  <c r="L29" i="1"/>
  <c r="L6" i="1"/>
  <c r="K6" i="1" l="1"/>
  <c r="K5" i="1"/>
  <c r="K12" i="1"/>
  <c r="K13" i="1"/>
  <c r="K50" i="1"/>
  <c r="K49" i="1"/>
  <c r="K48" i="1"/>
  <c r="K37" i="1"/>
  <c r="K36" i="1"/>
  <c r="K35" i="1"/>
  <c r="K34" i="1"/>
  <c r="K33" i="1"/>
  <c r="K29" i="1"/>
</calcChain>
</file>

<file path=xl/sharedStrings.xml><?xml version="1.0" encoding="utf-8"?>
<sst xmlns="http://schemas.openxmlformats.org/spreadsheetml/2006/main" count="78" uniqueCount="71">
  <si>
    <t xml:space="preserve">Souhrnné ukazatele </t>
  </si>
  <si>
    <t>Příjmy celkem</t>
  </si>
  <si>
    <t>Výdaje celkem</t>
  </si>
  <si>
    <t xml:space="preserve">Specifické ukazatele - příjmy </t>
  </si>
  <si>
    <t>Příjmy z pojistného na sociální zabezpečení a příspěvku na státní politiku zaměstnanosti</t>
  </si>
  <si>
    <t xml:space="preserve">v tom: </t>
  </si>
  <si>
    <t>pojistné na důchodové pojištění</t>
  </si>
  <si>
    <t>pojistné na nemocenské pojištění a příspěvek na státní politiku zaměstnanosti</t>
  </si>
  <si>
    <t>Nedaňové příjmy, kapitálové příjmy a přijaté transfery celkem</t>
  </si>
  <si>
    <t>příjmy z rozpočtu Evropské unie bez společné zemědělské politiky celkem</t>
  </si>
  <si>
    <t>příjmy z prostředků finančních mechanismů</t>
  </si>
  <si>
    <t xml:space="preserve">Specifické ukazatele - výdaje </t>
  </si>
  <si>
    <t>Dávky důchodového pojištění</t>
  </si>
  <si>
    <t>Dávky státní sociální podpory a pěstounské péče</t>
  </si>
  <si>
    <t>Dávky nemocenského pojištění</t>
  </si>
  <si>
    <t>Dávky pomoci v hmotné nouzi</t>
  </si>
  <si>
    <t>Dávky osobám se zdravotním postižením</t>
  </si>
  <si>
    <t>Ostatní sociální dávky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</si>
  <si>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</si>
  <si>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</si>
  <si>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</si>
  <si>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</si>
  <si>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Výdaje spojené s realizací odškodňovacích zákonů</t>
  </si>
  <si>
    <t>Příspěvek na podporu zaměstnávání osob se zdravotním postižením</t>
  </si>
  <si>
    <t>Ostatní výdaje organizačních složek státu</t>
  </si>
  <si>
    <t>Neinvestiční nedávkové transfery</t>
  </si>
  <si>
    <t>Transfery na podporu reprodukce majetku nestátním subjektům v sociální oblasti</t>
  </si>
  <si>
    <t xml:space="preserve">Průřezové ukazatele </t>
  </si>
  <si>
    <t>Platy zaměstnanců a ostatní platby za provedenou práci</t>
  </si>
  <si>
    <t>ze státního rozpočtu celkem</t>
  </si>
  <si>
    <t>Zahraniční rozvojová spolupráce</t>
  </si>
  <si>
    <t>Program protidrogové politiky</t>
  </si>
  <si>
    <t>Zajištění přípravy na krizové situace podle zákona č. 240/2000 Sb.</t>
  </si>
  <si>
    <t>Výdaje spolufinancované zcela nebo částečně z rozpočtu Evropské unie bez společné zemědělské politiky celkem</t>
  </si>
  <si>
    <t>ze státního rozpočtu</t>
  </si>
  <si>
    <t>podíl rozpočtu Evropské unie</t>
  </si>
  <si>
    <t>Výdaje na společné projekty, které jsou zcela nebo částečně financovány z prostředků finančních mechanismů celkem</t>
  </si>
  <si>
    <t>podíl prostředků finančních mechanismů</t>
  </si>
  <si>
    <t>Výdaje vedené v informačním systému programového financování EDS/SMVS celkem</t>
  </si>
  <si>
    <t>2) povinné pojistné na sociální zabezpečení a příspěvek na státní politiku zaměstnanosti a pojistné na veřejné zdravotní pojištění</t>
  </si>
  <si>
    <t>3) z rozpočtu EU a z prostředků finančních mechanismů</t>
  </si>
  <si>
    <t>Schválený
rozpočet</t>
  </si>
  <si>
    <t>Rozpočet
po změnách</t>
  </si>
  <si>
    <t>Konečný
rozpočet</t>
  </si>
  <si>
    <r>
      <t>Daňové příjmy</t>
    </r>
    <r>
      <rPr>
        <vertAlign val="superscript"/>
        <sz val="8"/>
        <rFont val="Calibri"/>
        <family val="2"/>
        <charset val="238"/>
      </rPr>
      <t>1)</t>
    </r>
  </si>
  <si>
    <r>
      <t>ostatní nedaňové příjmy, kapitálové příjmy a přijaté transfery celkem</t>
    </r>
    <r>
      <rPr>
        <vertAlign val="superscript"/>
        <sz val="8"/>
        <rFont val="Calibri"/>
        <family val="2"/>
        <charset val="238"/>
      </rPr>
      <t>6)</t>
    </r>
  </si>
  <si>
    <r>
      <t>Povinné pojistné placené zaměstnavatelem</t>
    </r>
    <r>
      <rPr>
        <vertAlign val="superscript"/>
        <sz val="8"/>
        <rFont val="Calibri"/>
        <family val="2"/>
        <charset val="238"/>
      </rPr>
      <t>2)</t>
    </r>
  </si>
  <si>
    <r>
      <t>Výdaje na výzkum, vývoj a inovace celkem včetně programů spolufinancovaných z prostředků zahraničních programů</t>
    </r>
    <r>
      <rPr>
        <vertAlign val="superscript"/>
        <sz val="8"/>
        <rFont val="Calibri"/>
        <family val="2"/>
        <charset val="238"/>
      </rPr>
      <t>3)</t>
    </r>
  </si>
  <si>
    <r>
      <t>institucionální podpora celkem</t>
    </r>
    <r>
      <rPr>
        <vertAlign val="superscript"/>
        <sz val="8"/>
        <rFont val="Calibri"/>
        <family val="2"/>
        <charset val="238"/>
      </rPr>
      <t>4)</t>
    </r>
  </si>
  <si>
    <r>
      <t>účelová podpora celkem</t>
    </r>
    <r>
      <rPr>
        <vertAlign val="superscript"/>
        <sz val="8"/>
        <rFont val="Calibri"/>
        <family val="2"/>
        <charset val="238"/>
      </rPr>
      <t>4)</t>
    </r>
  </si>
  <si>
    <r>
      <t>podíl prostředků zahraničních programů</t>
    </r>
    <r>
      <rPr>
        <vertAlign val="superscript"/>
        <sz val="8"/>
        <rFont val="Calibri"/>
        <family val="2"/>
        <charset val="238"/>
      </rPr>
      <t>3)</t>
    </r>
  </si>
  <si>
    <r>
      <t>Účelová podpora na programy aplikovaného výzkumu, vývoje a inovací</t>
    </r>
    <r>
      <rPr>
        <vertAlign val="superscript"/>
        <sz val="8"/>
        <rFont val="Calibri"/>
        <family val="2"/>
        <charset val="238"/>
      </rPr>
      <t>5)</t>
    </r>
  </si>
  <si>
    <r>
      <t>Institucionální podpora výzkumných organizací podle zhodnocení jimi dosažených výsledků</t>
    </r>
    <r>
      <rPr>
        <vertAlign val="superscript"/>
        <sz val="8"/>
        <rFont val="Calibri"/>
        <family val="2"/>
        <charset val="238"/>
      </rPr>
      <t>5)</t>
    </r>
  </si>
  <si>
    <t>Platy zaměstnanců v pracovním poměru vyjma zaměstnanců na služebních místech</t>
  </si>
  <si>
    <t>Platy zaměstnanců na služebních místech dle zákona o státní službě</t>
  </si>
  <si>
    <t>Základní příděl fondu kulturních a sociálních potřeb</t>
  </si>
  <si>
    <t>1) bez příjmů z povinného pojistného na sociální zabezpečení a příspěvku na státní politiku zaměstnanosti</t>
  </si>
  <si>
    <t>Ukazatele OSS 3130003 Úřad pro mezinárodněprávní ochranu dětí pro rok 2022</t>
  </si>
  <si>
    <t>4) výdaje na výzkum, vývoj a inovace podle § 6 odst. 1 zákona č. 130/2002 Sb., ve znění pozdějších předpisů</t>
  </si>
  <si>
    <t>5) výdaje na výzkum, vývoj a inovace podle § 6 odst. 2 zákona č. 130/2002 Sb., ve znění pozdějších předpisů</t>
  </si>
  <si>
    <t>6) včetně příjmů z dobrovolného důchodového pojištění ve výši 190 000 000 Kč a z dobrovolného nemocenského pojištění ve výši 200 000 000 Kč</t>
  </si>
  <si>
    <t>změna systemizace</t>
  </si>
  <si>
    <t>k 1.1.</t>
  </si>
  <si>
    <t>1.4.</t>
  </si>
  <si>
    <t>1.7.</t>
  </si>
  <si>
    <t>prostředky
na energie</t>
  </si>
  <si>
    <t>1.10.</t>
  </si>
  <si>
    <t>15.11.</t>
  </si>
  <si>
    <t>převod
v platech</t>
  </si>
  <si>
    <t>prostředky
na platy</t>
  </si>
  <si>
    <t>13.12.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</si>
</sst>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_-* #,##0.00\ _K_č_-;\-* #,##0.00\ _K_č_-;_-* &quot;-&quot;??\ _K_č_-;_-@_-"/>
  </numFmts>
  <fonts count="31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0"/>
      </left>
      <right/>
      <top/>
      <bottom/>
      <diagonal/>
    </border>
    <border>
      <left style="medium">
        <color indexed="0"/>
      </left>
      <right style="thin">
        <color indexed="0"/>
      </right>
      <top/>
      <bottom/>
      <diagonal/>
    </border>
    <border>
      <left style="medium">
        <color indexed="0"/>
      </left>
      <right/>
      <top/>
      <bottom style="medium">
        <color indexed="0"/>
      </bottom>
      <diagonal/>
    </border>
    <border>
      <left/>
      <right/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medium">
        <color indexed="0"/>
      </right>
      <top style="thin">
        <color indexed="0"/>
      </top>
      <bottom style="thin">
        <color indexed="8"/>
      </bottom>
      <diagonal/>
    </border>
    <border>
      <left style="medium">
        <color indexed="0"/>
      </left>
      <right style="medium">
        <color indexed="0"/>
      </right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medium">
        <color indexed="0"/>
      </left>
      <right style="medium">
        <color indexed="0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0"/>
      </left>
      <right style="medium">
        <color indexed="0"/>
      </right>
      <top/>
      <bottom style="thin">
        <color indexed="8"/>
      </bottom>
      <diagonal/>
    </border>
    <border>
      <left/>
      <right/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top" wrapText="1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25" applyNumberFormat="0" applyFill="0" applyAlignment="0" applyProtection="0"/>
    <xf numFmtId="0" fontId="6" fillId="20" borderId="0" applyNumberFormat="0" applyBorder="0" applyAlignment="0" applyProtection="0"/>
    <xf numFmtId="0" fontId="7" fillId="21" borderId="26" applyNumberFormat="0" applyAlignment="0" applyProtection="0"/>
    <xf numFmtId="0" fontId="8" fillId="0" borderId="27" applyNumberFormat="0" applyFill="0" applyAlignment="0" applyProtection="0"/>
    <xf numFmtId="0" fontId="9" fillId="0" borderId="28" applyNumberFormat="0" applyFill="0" applyAlignment="0" applyProtection="0"/>
    <xf numFmtId="0" fontId="10" fillId="0" borderId="29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" fillId="23" borderId="30" applyNumberFormat="0" applyFont="0" applyAlignment="0" applyProtection="0"/>
    <xf numFmtId="0" fontId="13" fillId="0" borderId="31" applyNumberFormat="0" applyFill="0" applyAlignment="0" applyProtection="0"/>
    <xf numFmtId="0" fontId="14" fillId="2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5" borderId="32" applyNumberFormat="0" applyAlignment="0" applyProtection="0"/>
    <xf numFmtId="0" fontId="17" fillId="26" borderId="32" applyNumberFormat="0" applyAlignment="0" applyProtection="0"/>
    <xf numFmtId="0" fontId="18" fillId="26" borderId="33" applyNumberFormat="0" applyAlignment="0" applyProtection="0"/>
    <xf numFmtId="0" fontId="19" fillId="0" borderId="0" applyNumberFormat="0" applyFill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" fillId="23" borderId="30" applyNumberFormat="0" applyFont="0" applyAlignment="0" applyProtection="0"/>
  </cellStyleXfs>
  <cellXfs count="64">
    <xf numFmtId="0" fontId="0" fillId="0" borderId="0" xfId="0">
      <alignment vertical="top" wrapText="1"/>
    </xf>
    <xf numFmtId="0" fontId="20" fillId="0" borderId="0" xfId="0" applyFont="1" applyAlignment="1">
      <alignment vertical="center" wrapText="1"/>
    </xf>
    <xf numFmtId="0" fontId="21" fillId="33" borderId="1" xfId="0" applyFont="1" applyFill="1" applyBorder="1" applyAlignment="1">
      <alignment vertical="center" wrapText="1"/>
    </xf>
    <xf numFmtId="0" fontId="21" fillId="33" borderId="2" xfId="0" applyFont="1" applyFill="1" applyBorder="1" applyAlignment="1">
      <alignment vertical="center" wrapText="1"/>
    </xf>
    <xf numFmtId="0" fontId="21" fillId="33" borderId="3" xfId="0" applyFont="1" applyFill="1" applyBorder="1" applyAlignment="1">
      <alignment vertical="center" wrapText="1"/>
    </xf>
    <xf numFmtId="0" fontId="21" fillId="33" borderId="4" xfId="0" applyFont="1" applyFill="1" applyBorder="1" applyAlignment="1">
      <alignment vertical="center" wrapText="1"/>
    </xf>
    <xf numFmtId="164" fontId="21" fillId="33" borderId="5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6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164" fontId="22" fillId="0" borderId="9" xfId="0" applyNumberFormat="1" applyFont="1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 wrapText="1"/>
    </xf>
    <xf numFmtId="164" fontId="22" fillId="0" borderId="1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0" fontId="24" fillId="33" borderId="1" xfId="0" applyFont="1" applyFill="1" applyBorder="1" applyAlignment="1">
      <alignment vertical="center"/>
    </xf>
    <xf numFmtId="0" fontId="20" fillId="33" borderId="13" xfId="0" applyFont="1" applyFill="1" applyBorder="1" applyAlignment="1">
      <alignment vertical="center" wrapText="1"/>
    </xf>
    <xf numFmtId="164" fontId="20" fillId="33" borderId="14" xfId="0" applyNumberFormat="1" applyFont="1" applyFill="1" applyBorder="1" applyAlignment="1">
      <alignment horizontal="center" vertical="center" wrapText="1"/>
    </xf>
    <xf numFmtId="0" fontId="20" fillId="33" borderId="0" xfId="0" applyFont="1" applyFill="1" applyBorder="1" applyAlignment="1">
      <alignment vertical="center" wrapText="1"/>
    </xf>
    <xf numFmtId="0" fontId="20" fillId="33" borderId="15" xfId="0" applyFont="1" applyFill="1" applyBorder="1" applyAlignment="1">
      <alignment vertical="center" wrapText="1"/>
    </xf>
    <xf numFmtId="164" fontId="20" fillId="33" borderId="16" xfId="0" applyNumberFormat="1" applyFont="1" applyFill="1" applyBorder="1" applyAlignment="1">
      <alignment horizontal="center" vertical="center" wrapText="1"/>
    </xf>
    <xf numFmtId="164" fontId="25" fillId="33" borderId="14" xfId="0" applyNumberFormat="1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5" fontId="25" fillId="33" borderId="14" xfId="0" applyNumberFormat="1" applyFont="1" applyFill="1" applyBorder="1" applyAlignment="1">
      <alignment horizontal="center" vertical="center" wrapText="1"/>
    </xf>
    <xf numFmtId="165" fontId="22" fillId="0" borderId="9" xfId="0" applyNumberFormat="1" applyFont="1" applyBorder="1" applyAlignment="1">
      <alignment horizontal="center" vertical="center" wrapText="1"/>
    </xf>
    <xf numFmtId="165" fontId="20" fillId="33" borderId="14" xfId="0" applyNumberFormat="1" applyFont="1" applyFill="1" applyBorder="1" applyAlignment="1">
      <alignment horizontal="center" vertical="center" wrapText="1"/>
    </xf>
    <xf numFmtId="165" fontId="22" fillId="0" borderId="10" xfId="0" applyNumberFormat="1" applyFont="1" applyBorder="1" applyAlignment="1">
      <alignment horizontal="center" vertical="center" wrapText="1"/>
    </xf>
    <xf numFmtId="165" fontId="20" fillId="33" borderId="16" xfId="0" applyNumberFormat="1" applyFont="1" applyFill="1" applyBorder="1" applyAlignment="1">
      <alignment horizontal="center" vertical="center" wrapText="1"/>
    </xf>
    <xf numFmtId="165" fontId="22" fillId="0" borderId="11" xfId="0" applyNumberFormat="1" applyFont="1" applyBorder="1" applyAlignment="1">
      <alignment horizontal="center" vertical="center" wrapText="1"/>
    </xf>
    <xf numFmtId="165" fontId="21" fillId="33" borderId="5" xfId="0" applyNumberFormat="1" applyFont="1" applyFill="1" applyBorder="1" applyAlignment="1">
      <alignment horizontal="center" vertical="center" wrapText="1"/>
    </xf>
    <xf numFmtId="164" fontId="22" fillId="0" borderId="9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64" fontId="28" fillId="33" borderId="14" xfId="0" applyNumberFormat="1" applyFont="1" applyFill="1" applyBorder="1" applyAlignment="1">
      <alignment horizontal="center" vertical="center" wrapText="1"/>
    </xf>
    <xf numFmtId="164" fontId="23" fillId="0" borderId="9" xfId="0" applyNumberFormat="1" applyFont="1" applyBorder="1" applyAlignment="1">
      <alignment horizontal="center" vertical="center" wrapText="1"/>
    </xf>
    <xf numFmtId="164" fontId="29" fillId="33" borderId="14" xfId="0" applyNumberFormat="1" applyFont="1" applyFill="1" applyBorder="1" applyAlignment="1">
      <alignment horizontal="center" vertical="center" wrapText="1"/>
    </xf>
    <xf numFmtId="164" fontId="23" fillId="0" borderId="10" xfId="0" applyNumberFormat="1" applyFont="1" applyBorder="1" applyAlignment="1">
      <alignment horizontal="center" vertical="center" wrapText="1"/>
    </xf>
    <xf numFmtId="164" fontId="29" fillId="33" borderId="16" xfId="0" applyNumberFormat="1" applyFont="1" applyFill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164" fontId="30" fillId="33" borderId="5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2" fillId="0" borderId="20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2" fillId="0" borderId="0" xfId="0" applyFont="1" applyAlignment="1">
      <alignment vertical="center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 customBuiltin="1"/>
    <cellStyle name="Poznámka" xfId="28" builtinId="10" customBuiltin="1"/>
    <cellStyle name="Poznámka 2" xfId="42" xr:uid="{16CA6144-F2B4-45D0-8558-9BD0B4A82107}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tabSelected="1" workbookViewId="0">
      <selection activeCell="N2" sqref="N2"/>
    </sheetView>
  </sheetViews>
  <sheetFormatPr defaultColWidth="9.5703125" defaultRowHeight="15" customHeight="1" x14ac:dyDescent="0.25"/>
  <cols>
    <col min="1" max="1" width="4.7109375" style="1" customWidth="1"/>
    <col min="2" max="3" width="5.5703125" style="1" customWidth="1"/>
    <col min="4" max="4" width="70.7109375" style="1" customWidth="1"/>
    <col min="5" max="5" width="10.7109375" style="46" customWidth="1"/>
    <col min="6" max="11" width="10.7109375" style="1" customWidth="1"/>
    <col min="12" max="12" width="12.7109375" style="1" customWidth="1"/>
    <col min="13" max="16384" width="9.5703125" style="1"/>
  </cols>
  <sheetData>
    <row r="1" spans="1:12" ht="30" customHeight="1" x14ac:dyDescent="0.25">
      <c r="A1" s="48" t="s">
        <v>57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3" spans="1:12" s="25" customFormat="1" ht="30" customHeight="1" thickBot="1" x14ac:dyDescent="0.3">
      <c r="A3" s="22"/>
      <c r="B3" s="23"/>
      <c r="C3" s="23"/>
      <c r="D3" s="23"/>
      <c r="E3" s="37" t="s">
        <v>41</v>
      </c>
      <c r="F3" s="36" t="s">
        <v>61</v>
      </c>
      <c r="G3" s="47" t="s">
        <v>61</v>
      </c>
      <c r="H3" s="47" t="s">
        <v>68</v>
      </c>
      <c r="I3" s="47" t="s">
        <v>65</v>
      </c>
      <c r="J3" s="26" t="s">
        <v>69</v>
      </c>
      <c r="K3" s="24" t="s">
        <v>42</v>
      </c>
      <c r="L3" s="24" t="s">
        <v>43</v>
      </c>
    </row>
    <row r="4" spans="1:12" ht="20.100000000000001" customHeight="1" x14ac:dyDescent="0.25">
      <c r="A4" s="15" t="s">
        <v>0</v>
      </c>
      <c r="B4" s="16"/>
      <c r="C4" s="16"/>
      <c r="D4" s="16"/>
      <c r="E4" s="38" t="s">
        <v>62</v>
      </c>
      <c r="F4" s="21" t="s">
        <v>63</v>
      </c>
      <c r="G4" s="21" t="s">
        <v>64</v>
      </c>
      <c r="H4" s="21" t="s">
        <v>66</v>
      </c>
      <c r="I4" s="21" t="s">
        <v>67</v>
      </c>
      <c r="J4" s="21" t="s">
        <v>70</v>
      </c>
      <c r="K4" s="21"/>
      <c r="L4" s="28"/>
    </row>
    <row r="5" spans="1:12" ht="15" customHeight="1" x14ac:dyDescent="0.25">
      <c r="A5" s="2"/>
      <c r="B5" s="49" t="s">
        <v>1</v>
      </c>
      <c r="C5" s="50"/>
      <c r="D5" s="50"/>
      <c r="E5" s="39">
        <v>1861557</v>
      </c>
      <c r="F5" s="35">
        <v>0</v>
      </c>
      <c r="G5" s="11">
        <v>0</v>
      </c>
      <c r="H5" s="11">
        <v>0</v>
      </c>
      <c r="I5" s="11">
        <v>0</v>
      </c>
      <c r="J5" s="11">
        <v>0</v>
      </c>
      <c r="K5" s="11">
        <f>SUM(E5:J5)</f>
        <v>1861557</v>
      </c>
      <c r="L5" s="29">
        <v>0</v>
      </c>
    </row>
    <row r="6" spans="1:12" ht="15" customHeight="1" x14ac:dyDescent="0.25">
      <c r="A6" s="2"/>
      <c r="B6" s="49" t="s">
        <v>2</v>
      </c>
      <c r="C6" s="50"/>
      <c r="D6" s="50"/>
      <c r="E6" s="39">
        <v>37256001</v>
      </c>
      <c r="F6" s="35">
        <v>928572</v>
      </c>
      <c r="G6" s="11">
        <v>168102</v>
      </c>
      <c r="H6" s="11">
        <v>0</v>
      </c>
      <c r="I6" s="11">
        <v>525000</v>
      </c>
      <c r="J6" s="11">
        <v>115430</v>
      </c>
      <c r="K6" s="11">
        <f>SUM(E6:J6)</f>
        <v>38993105</v>
      </c>
      <c r="L6" s="29">
        <f>K6+6094502</f>
        <v>45087607</v>
      </c>
    </row>
    <row r="7" spans="1:12" ht="20.100000000000001" customHeight="1" x14ac:dyDescent="0.25">
      <c r="A7" s="15" t="s">
        <v>3</v>
      </c>
      <c r="B7" s="16"/>
      <c r="C7" s="16"/>
      <c r="D7" s="16"/>
      <c r="E7" s="40"/>
      <c r="F7" s="17"/>
      <c r="G7" s="17"/>
      <c r="H7" s="17"/>
      <c r="I7" s="17"/>
      <c r="J7" s="17"/>
      <c r="K7" s="17"/>
      <c r="L7" s="30"/>
    </row>
    <row r="8" spans="1:12" ht="15" customHeight="1" x14ac:dyDescent="0.25">
      <c r="A8" s="2"/>
      <c r="B8" s="51" t="s">
        <v>44</v>
      </c>
      <c r="C8" s="52"/>
      <c r="D8" s="52"/>
      <c r="E8" s="39"/>
      <c r="F8" s="11"/>
      <c r="G8" s="11"/>
      <c r="H8" s="11"/>
      <c r="I8" s="11"/>
      <c r="J8" s="11"/>
      <c r="K8" s="11"/>
      <c r="L8" s="29"/>
    </row>
    <row r="9" spans="1:12" ht="15" customHeight="1" x14ac:dyDescent="0.25">
      <c r="A9" s="2"/>
      <c r="B9" s="53" t="s">
        <v>4</v>
      </c>
      <c r="C9" s="50"/>
      <c r="D9" s="50"/>
      <c r="E9" s="39"/>
      <c r="F9" s="11"/>
      <c r="G9" s="11"/>
      <c r="H9" s="11"/>
      <c r="I9" s="11"/>
      <c r="J9" s="11"/>
      <c r="K9" s="11"/>
      <c r="L9" s="29"/>
    </row>
    <row r="10" spans="1:12" ht="15" customHeight="1" x14ac:dyDescent="0.25">
      <c r="A10" s="2"/>
      <c r="B10" s="8" t="s">
        <v>5</v>
      </c>
      <c r="C10" s="50" t="s">
        <v>6</v>
      </c>
      <c r="D10" s="50"/>
      <c r="E10" s="39"/>
      <c r="F10" s="11"/>
      <c r="G10" s="11"/>
      <c r="H10" s="11"/>
      <c r="I10" s="11"/>
      <c r="J10" s="11"/>
      <c r="K10" s="11"/>
      <c r="L10" s="29"/>
    </row>
    <row r="11" spans="1:12" ht="15" customHeight="1" x14ac:dyDescent="0.25">
      <c r="A11" s="2"/>
      <c r="B11" s="9"/>
      <c r="C11" s="50" t="s">
        <v>7</v>
      </c>
      <c r="D11" s="50"/>
      <c r="E11" s="39"/>
      <c r="F11" s="11"/>
      <c r="G11" s="11"/>
      <c r="H11" s="11"/>
      <c r="I11" s="11"/>
      <c r="J11" s="11"/>
      <c r="K11" s="11"/>
      <c r="L11" s="29"/>
    </row>
    <row r="12" spans="1:12" ht="15" customHeight="1" x14ac:dyDescent="0.25">
      <c r="A12" s="2"/>
      <c r="B12" s="54" t="s">
        <v>8</v>
      </c>
      <c r="C12" s="50"/>
      <c r="D12" s="50"/>
      <c r="E12" s="39">
        <v>1861557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f>SUM(E12:J12)</f>
        <v>1861557</v>
      </c>
      <c r="L12" s="29">
        <v>0</v>
      </c>
    </row>
    <row r="13" spans="1:12" ht="15" customHeight="1" x14ac:dyDescent="0.25">
      <c r="A13" s="2"/>
      <c r="B13" s="8" t="s">
        <v>5</v>
      </c>
      <c r="C13" s="50" t="s">
        <v>9</v>
      </c>
      <c r="D13" s="50"/>
      <c r="E13" s="39">
        <v>1861557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f>SUM(E13:J13)</f>
        <v>1861557</v>
      </c>
      <c r="L13" s="29">
        <v>0</v>
      </c>
    </row>
    <row r="14" spans="1:12" ht="15" customHeight="1" x14ac:dyDescent="0.25">
      <c r="A14" s="2"/>
      <c r="B14" s="10"/>
      <c r="C14" s="50" t="s">
        <v>10</v>
      </c>
      <c r="D14" s="50"/>
      <c r="E14" s="39"/>
      <c r="F14" s="11"/>
      <c r="G14" s="11"/>
      <c r="H14" s="11"/>
      <c r="I14" s="11"/>
      <c r="J14" s="11"/>
      <c r="K14" s="11"/>
      <c r="L14" s="29"/>
    </row>
    <row r="15" spans="1:12" ht="15" customHeight="1" x14ac:dyDescent="0.25">
      <c r="A15" s="2"/>
      <c r="B15" s="9"/>
      <c r="C15" s="52" t="s">
        <v>45</v>
      </c>
      <c r="D15" s="52"/>
      <c r="E15" s="39"/>
      <c r="F15" s="11"/>
      <c r="G15" s="11"/>
      <c r="H15" s="11"/>
      <c r="I15" s="11"/>
      <c r="J15" s="11"/>
      <c r="K15" s="11"/>
      <c r="L15" s="29"/>
    </row>
    <row r="16" spans="1:12" ht="20.100000000000001" customHeight="1" x14ac:dyDescent="0.25">
      <c r="A16" s="15" t="s">
        <v>11</v>
      </c>
      <c r="B16" s="18"/>
      <c r="C16" s="16"/>
      <c r="D16" s="16"/>
      <c r="E16" s="40"/>
      <c r="F16" s="17"/>
      <c r="G16" s="17"/>
      <c r="H16" s="17"/>
      <c r="I16" s="17"/>
      <c r="J16" s="17"/>
      <c r="K16" s="17"/>
      <c r="L16" s="30"/>
    </row>
    <row r="17" spans="1:12" ht="15" customHeight="1" x14ac:dyDescent="0.25">
      <c r="A17" s="2"/>
      <c r="B17" s="49" t="s">
        <v>12</v>
      </c>
      <c r="C17" s="50"/>
      <c r="D17" s="50"/>
      <c r="E17" s="39"/>
      <c r="F17" s="11"/>
      <c r="G17" s="11"/>
      <c r="H17" s="11"/>
      <c r="I17" s="11"/>
      <c r="J17" s="11"/>
      <c r="K17" s="11"/>
      <c r="L17" s="29"/>
    </row>
    <row r="18" spans="1:12" ht="15" customHeight="1" x14ac:dyDescent="0.25">
      <c r="A18" s="2"/>
      <c r="B18" s="49" t="s">
        <v>13</v>
      </c>
      <c r="C18" s="50"/>
      <c r="D18" s="50"/>
      <c r="E18" s="39"/>
      <c r="F18" s="11"/>
      <c r="G18" s="11"/>
      <c r="H18" s="11"/>
      <c r="I18" s="11"/>
      <c r="J18" s="11"/>
      <c r="K18" s="11"/>
      <c r="L18" s="29"/>
    </row>
    <row r="19" spans="1:12" ht="15" customHeight="1" x14ac:dyDescent="0.25">
      <c r="A19" s="2"/>
      <c r="B19" s="49" t="s">
        <v>14</v>
      </c>
      <c r="C19" s="50"/>
      <c r="D19" s="50"/>
      <c r="E19" s="39"/>
      <c r="F19" s="11"/>
      <c r="G19" s="11"/>
      <c r="H19" s="11"/>
      <c r="I19" s="11"/>
      <c r="J19" s="11"/>
      <c r="K19" s="11"/>
      <c r="L19" s="29"/>
    </row>
    <row r="20" spans="1:12" ht="15" customHeight="1" x14ac:dyDescent="0.25">
      <c r="A20" s="2"/>
      <c r="B20" s="49" t="s">
        <v>15</v>
      </c>
      <c r="C20" s="50"/>
      <c r="D20" s="50"/>
      <c r="E20" s="39"/>
      <c r="F20" s="11"/>
      <c r="G20" s="11"/>
      <c r="H20" s="11"/>
      <c r="I20" s="11"/>
      <c r="J20" s="11"/>
      <c r="K20" s="11"/>
      <c r="L20" s="29"/>
    </row>
    <row r="21" spans="1:12" ht="15" customHeight="1" x14ac:dyDescent="0.25">
      <c r="A21" s="2"/>
      <c r="B21" s="49" t="s">
        <v>16</v>
      </c>
      <c r="C21" s="50"/>
      <c r="D21" s="50"/>
      <c r="E21" s="39"/>
      <c r="F21" s="11"/>
      <c r="G21" s="11"/>
      <c r="H21" s="11"/>
      <c r="I21" s="11"/>
      <c r="J21" s="11"/>
      <c r="K21" s="11"/>
      <c r="L21" s="29"/>
    </row>
    <row r="22" spans="1:12" ht="15" customHeight="1" x14ac:dyDescent="0.25">
      <c r="A22" s="2"/>
      <c r="B22" s="49" t="s">
        <v>17</v>
      </c>
      <c r="C22" s="50"/>
      <c r="D22" s="50"/>
      <c r="E22" s="39"/>
      <c r="F22" s="11"/>
      <c r="G22" s="11"/>
      <c r="H22" s="11"/>
      <c r="I22" s="11"/>
      <c r="J22" s="11"/>
      <c r="K22" s="11"/>
      <c r="L22" s="29"/>
    </row>
    <row r="23" spans="1:12" ht="15" customHeight="1" x14ac:dyDescent="0.25">
      <c r="A23" s="2"/>
      <c r="B23" s="49" t="s">
        <v>18</v>
      </c>
      <c r="C23" s="50"/>
      <c r="D23" s="50"/>
      <c r="E23" s="39"/>
      <c r="F23" s="11"/>
      <c r="G23" s="11"/>
      <c r="H23" s="11"/>
      <c r="I23" s="11"/>
      <c r="J23" s="11"/>
      <c r="K23" s="11"/>
      <c r="L23" s="29"/>
    </row>
    <row r="24" spans="1:12" ht="15" customHeight="1" x14ac:dyDescent="0.25">
      <c r="A24" s="2"/>
      <c r="B24" s="49" t="s">
        <v>19</v>
      </c>
      <c r="C24" s="50"/>
      <c r="D24" s="50"/>
      <c r="E24" s="39"/>
      <c r="F24" s="11"/>
      <c r="G24" s="11"/>
      <c r="H24" s="11"/>
      <c r="I24" s="11"/>
      <c r="J24" s="11"/>
      <c r="K24" s="11"/>
      <c r="L24" s="29"/>
    </row>
    <row r="25" spans="1:12" ht="15" customHeight="1" x14ac:dyDescent="0.25">
      <c r="A25" s="2"/>
      <c r="B25" s="49" t="s">
        <v>20</v>
      </c>
      <c r="C25" s="50"/>
      <c r="D25" s="50"/>
      <c r="E25" s="39"/>
      <c r="F25" s="11"/>
      <c r="G25" s="11"/>
      <c r="H25" s="11"/>
      <c r="I25" s="11"/>
      <c r="J25" s="11"/>
      <c r="K25" s="11"/>
      <c r="L25" s="29"/>
    </row>
    <row r="26" spans="1:12" ht="15" customHeight="1" x14ac:dyDescent="0.25">
      <c r="A26" s="2"/>
      <c r="B26" s="49" t="s">
        <v>21</v>
      </c>
      <c r="C26" s="50"/>
      <c r="D26" s="50"/>
      <c r="E26" s="39"/>
      <c r="F26" s="11"/>
      <c r="G26" s="11"/>
      <c r="H26" s="11"/>
      <c r="I26" s="11"/>
      <c r="J26" s="11"/>
      <c r="K26" s="11"/>
      <c r="L26" s="29"/>
    </row>
    <row r="27" spans="1:12" ht="15" customHeight="1" x14ac:dyDescent="0.25">
      <c r="A27" s="2"/>
      <c r="B27" s="49" t="s">
        <v>22</v>
      </c>
      <c r="C27" s="50"/>
      <c r="D27" s="50"/>
      <c r="E27" s="39"/>
      <c r="F27" s="11"/>
      <c r="G27" s="11"/>
      <c r="H27" s="11"/>
      <c r="I27" s="11"/>
      <c r="J27" s="11"/>
      <c r="K27" s="11"/>
      <c r="L27" s="29"/>
    </row>
    <row r="28" spans="1:12" ht="15" customHeight="1" x14ac:dyDescent="0.25">
      <c r="A28" s="2"/>
      <c r="B28" s="49" t="s">
        <v>23</v>
      </c>
      <c r="C28" s="50"/>
      <c r="D28" s="50"/>
      <c r="E28" s="39"/>
      <c r="F28" s="11"/>
      <c r="G28" s="11"/>
      <c r="H28" s="11"/>
      <c r="I28" s="11"/>
      <c r="J28" s="11"/>
      <c r="K28" s="11"/>
      <c r="L28" s="29"/>
    </row>
    <row r="29" spans="1:12" ht="15" customHeight="1" x14ac:dyDescent="0.25">
      <c r="A29" s="2"/>
      <c r="B29" s="49" t="s">
        <v>24</v>
      </c>
      <c r="C29" s="50"/>
      <c r="D29" s="50"/>
      <c r="E29" s="39">
        <v>37256001</v>
      </c>
      <c r="F29" s="11">
        <v>928572</v>
      </c>
      <c r="G29" s="11">
        <v>168102</v>
      </c>
      <c r="H29" s="11">
        <v>0</v>
      </c>
      <c r="I29" s="11">
        <v>525000</v>
      </c>
      <c r="J29" s="11">
        <v>115430</v>
      </c>
      <c r="K29" s="11">
        <f>SUM(E29:J29)</f>
        <v>38993105</v>
      </c>
      <c r="L29" s="29">
        <f>K29+6094502</f>
        <v>45087607</v>
      </c>
    </row>
    <row r="30" spans="1:12" ht="15" customHeight="1" x14ac:dyDescent="0.25">
      <c r="A30" s="2"/>
      <c r="B30" s="49" t="s">
        <v>25</v>
      </c>
      <c r="C30" s="50"/>
      <c r="D30" s="50"/>
      <c r="E30" s="39"/>
      <c r="F30" s="11"/>
      <c r="G30" s="11"/>
      <c r="H30" s="11"/>
      <c r="I30" s="11"/>
      <c r="J30" s="11"/>
      <c r="K30" s="11"/>
      <c r="L30" s="29"/>
    </row>
    <row r="31" spans="1:12" ht="15" customHeight="1" x14ac:dyDescent="0.25">
      <c r="A31" s="3"/>
      <c r="B31" s="55" t="s">
        <v>26</v>
      </c>
      <c r="C31" s="56"/>
      <c r="D31" s="56"/>
      <c r="E31" s="41"/>
      <c r="F31" s="12"/>
      <c r="G31" s="12"/>
      <c r="H31" s="12"/>
      <c r="I31" s="12"/>
      <c r="J31" s="12"/>
      <c r="K31" s="12"/>
      <c r="L31" s="31"/>
    </row>
    <row r="32" spans="1:12" ht="20.100000000000001" customHeight="1" x14ac:dyDescent="0.25">
      <c r="A32" s="15" t="s">
        <v>27</v>
      </c>
      <c r="B32" s="19"/>
      <c r="C32" s="19"/>
      <c r="D32" s="19"/>
      <c r="E32" s="42"/>
      <c r="F32" s="20"/>
      <c r="G32" s="20"/>
      <c r="H32" s="20"/>
      <c r="I32" s="20"/>
      <c r="J32" s="20"/>
      <c r="K32" s="20"/>
      <c r="L32" s="32"/>
    </row>
    <row r="33" spans="1:12" ht="15" customHeight="1" x14ac:dyDescent="0.25">
      <c r="A33" s="2"/>
      <c r="B33" s="57" t="s">
        <v>28</v>
      </c>
      <c r="C33" s="58"/>
      <c r="D33" s="58"/>
      <c r="E33" s="43">
        <v>21538949</v>
      </c>
      <c r="F33" s="13">
        <v>683779</v>
      </c>
      <c r="G33" s="13">
        <v>123786</v>
      </c>
      <c r="H33" s="13">
        <v>0</v>
      </c>
      <c r="I33" s="13">
        <v>0</v>
      </c>
      <c r="J33" s="13">
        <v>85000</v>
      </c>
      <c r="K33" s="13">
        <f>SUM(E33:J33)</f>
        <v>22431514</v>
      </c>
      <c r="L33" s="33">
        <f>K33+2078893</f>
        <v>24510407</v>
      </c>
    </row>
    <row r="34" spans="1:12" ht="15" customHeight="1" x14ac:dyDescent="0.25">
      <c r="A34" s="2"/>
      <c r="B34" s="51" t="s">
        <v>46</v>
      </c>
      <c r="C34" s="52"/>
      <c r="D34" s="52"/>
      <c r="E34" s="39">
        <v>7280164</v>
      </c>
      <c r="F34" s="11">
        <v>231117</v>
      </c>
      <c r="G34" s="11">
        <v>41840</v>
      </c>
      <c r="H34" s="11">
        <v>0</v>
      </c>
      <c r="I34" s="11">
        <v>0</v>
      </c>
      <c r="J34" s="11">
        <v>28730</v>
      </c>
      <c r="K34" s="11">
        <f>SUM(E34:J34)</f>
        <v>7581851</v>
      </c>
      <c r="L34" s="29">
        <f>K34+702668</f>
        <v>8284519</v>
      </c>
    </row>
    <row r="35" spans="1:12" ht="15" customHeight="1" x14ac:dyDescent="0.25">
      <c r="A35" s="2"/>
      <c r="B35" s="49" t="s">
        <v>55</v>
      </c>
      <c r="C35" s="50"/>
      <c r="D35" s="50"/>
      <c r="E35" s="39">
        <v>426600</v>
      </c>
      <c r="F35" s="11">
        <v>13676</v>
      </c>
      <c r="G35" s="11">
        <v>2476</v>
      </c>
      <c r="H35" s="11">
        <v>0</v>
      </c>
      <c r="I35" s="11">
        <v>0</v>
      </c>
      <c r="J35" s="11">
        <v>1700</v>
      </c>
      <c r="K35" s="11">
        <f>SUM(E35:J35)</f>
        <v>444452</v>
      </c>
      <c r="L35" s="29">
        <f>K35+36425</f>
        <v>480877</v>
      </c>
    </row>
    <row r="36" spans="1:12" ht="15" customHeight="1" x14ac:dyDescent="0.25">
      <c r="A36" s="2"/>
      <c r="B36" s="49" t="s">
        <v>53</v>
      </c>
      <c r="C36" s="50"/>
      <c r="D36" s="50"/>
      <c r="E36" s="39">
        <v>1008359</v>
      </c>
      <c r="F36" s="11">
        <v>0</v>
      </c>
      <c r="G36" s="11">
        <v>-200000</v>
      </c>
      <c r="H36" s="11">
        <v>-100000</v>
      </c>
      <c r="I36" s="11">
        <v>0</v>
      </c>
      <c r="J36" s="11">
        <v>0</v>
      </c>
      <c r="K36" s="11">
        <f>SUM(E36:J36)</f>
        <v>708359</v>
      </c>
      <c r="L36" s="29">
        <f>K36+613528</f>
        <v>1321887</v>
      </c>
    </row>
    <row r="37" spans="1:12" ht="15" customHeight="1" x14ac:dyDescent="0.25">
      <c r="A37" s="2"/>
      <c r="B37" s="49" t="s">
        <v>54</v>
      </c>
      <c r="C37" s="50"/>
      <c r="D37" s="50"/>
      <c r="E37" s="39">
        <v>20321559</v>
      </c>
      <c r="F37" s="11">
        <v>683779</v>
      </c>
      <c r="G37" s="11">
        <v>323786</v>
      </c>
      <c r="H37" s="11">
        <v>100000</v>
      </c>
      <c r="I37" s="11">
        <v>0</v>
      </c>
      <c r="J37" s="11">
        <v>85000</v>
      </c>
      <c r="K37" s="11">
        <f>SUM(E37:J37)</f>
        <v>21514124</v>
      </c>
      <c r="L37" s="29">
        <f>K37+1207675</f>
        <v>22721799</v>
      </c>
    </row>
    <row r="38" spans="1:12" ht="15" customHeight="1" x14ac:dyDescent="0.25">
      <c r="A38" s="2"/>
      <c r="B38" s="59" t="s">
        <v>47</v>
      </c>
      <c r="C38" s="52"/>
      <c r="D38" s="52"/>
      <c r="E38" s="39"/>
      <c r="F38" s="11"/>
      <c r="G38" s="11"/>
      <c r="H38" s="11"/>
      <c r="I38" s="11"/>
      <c r="J38" s="11"/>
      <c r="K38" s="11"/>
      <c r="L38" s="29"/>
    </row>
    <row r="39" spans="1:12" ht="15" customHeight="1" x14ac:dyDescent="0.25">
      <c r="A39" s="2"/>
      <c r="B39" s="8" t="s">
        <v>5</v>
      </c>
      <c r="C39" s="60" t="s">
        <v>29</v>
      </c>
      <c r="D39" s="50"/>
      <c r="E39" s="39"/>
      <c r="F39" s="11"/>
      <c r="G39" s="11"/>
      <c r="H39" s="11"/>
      <c r="I39" s="11"/>
      <c r="J39" s="11"/>
      <c r="K39" s="11"/>
      <c r="L39" s="29"/>
    </row>
    <row r="40" spans="1:12" ht="15" customHeight="1" x14ac:dyDescent="0.25">
      <c r="A40" s="2"/>
      <c r="B40" s="10"/>
      <c r="C40" s="8" t="s">
        <v>5</v>
      </c>
      <c r="D40" s="14" t="s">
        <v>48</v>
      </c>
      <c r="E40" s="39"/>
      <c r="F40" s="11"/>
      <c r="G40" s="11"/>
      <c r="H40" s="11"/>
      <c r="I40" s="11"/>
      <c r="J40" s="11"/>
      <c r="K40" s="11"/>
      <c r="L40" s="29"/>
    </row>
    <row r="41" spans="1:12" ht="15" customHeight="1" x14ac:dyDescent="0.25">
      <c r="A41" s="2"/>
      <c r="B41" s="10"/>
      <c r="C41" s="9"/>
      <c r="D41" s="14" t="s">
        <v>49</v>
      </c>
      <c r="E41" s="39"/>
      <c r="F41" s="11"/>
      <c r="G41" s="11"/>
      <c r="H41" s="11"/>
      <c r="I41" s="11"/>
      <c r="J41" s="11"/>
      <c r="K41" s="11"/>
      <c r="L41" s="29"/>
    </row>
    <row r="42" spans="1:12" ht="15" customHeight="1" x14ac:dyDescent="0.25">
      <c r="A42" s="2"/>
      <c r="B42" s="9"/>
      <c r="C42" s="61" t="s">
        <v>50</v>
      </c>
      <c r="D42" s="52"/>
      <c r="E42" s="39"/>
      <c r="F42" s="11"/>
      <c r="G42" s="11"/>
      <c r="H42" s="11"/>
      <c r="I42" s="11"/>
      <c r="J42" s="11"/>
      <c r="K42" s="11"/>
      <c r="L42" s="29"/>
    </row>
    <row r="43" spans="1:12" ht="15" customHeight="1" x14ac:dyDescent="0.25">
      <c r="A43" s="2"/>
      <c r="B43" s="62" t="s">
        <v>51</v>
      </c>
      <c r="C43" s="52"/>
      <c r="D43" s="52"/>
      <c r="E43" s="39"/>
      <c r="F43" s="11"/>
      <c r="G43" s="11"/>
      <c r="H43" s="11"/>
      <c r="I43" s="11"/>
      <c r="J43" s="11"/>
      <c r="K43" s="11"/>
      <c r="L43" s="29"/>
    </row>
    <row r="44" spans="1:12" ht="15" customHeight="1" x14ac:dyDescent="0.25">
      <c r="A44" s="2"/>
      <c r="B44" s="51" t="s">
        <v>52</v>
      </c>
      <c r="C44" s="52"/>
      <c r="D44" s="52"/>
      <c r="E44" s="39"/>
      <c r="F44" s="11"/>
      <c r="G44" s="11"/>
      <c r="H44" s="11"/>
      <c r="I44" s="11"/>
      <c r="J44" s="11"/>
      <c r="K44" s="11"/>
      <c r="L44" s="29"/>
    </row>
    <row r="45" spans="1:12" ht="15" customHeight="1" x14ac:dyDescent="0.25">
      <c r="A45" s="2"/>
      <c r="B45" s="49" t="s">
        <v>30</v>
      </c>
      <c r="C45" s="50"/>
      <c r="D45" s="50"/>
      <c r="E45" s="39"/>
      <c r="F45" s="11"/>
      <c r="G45" s="11"/>
      <c r="H45" s="11"/>
      <c r="I45" s="11"/>
      <c r="J45" s="11"/>
      <c r="K45" s="11"/>
      <c r="L45" s="29"/>
    </row>
    <row r="46" spans="1:12" ht="15" customHeight="1" x14ac:dyDescent="0.25">
      <c r="A46" s="2"/>
      <c r="B46" s="49" t="s">
        <v>31</v>
      </c>
      <c r="C46" s="50"/>
      <c r="D46" s="50"/>
      <c r="E46" s="39"/>
      <c r="F46" s="11"/>
      <c r="G46" s="11"/>
      <c r="H46" s="11"/>
      <c r="I46" s="11"/>
      <c r="J46" s="11"/>
      <c r="K46" s="11"/>
      <c r="L46" s="29"/>
    </row>
    <row r="47" spans="1:12" ht="15" customHeight="1" x14ac:dyDescent="0.25">
      <c r="A47" s="2"/>
      <c r="B47" s="49" t="s">
        <v>32</v>
      </c>
      <c r="C47" s="50"/>
      <c r="D47" s="50"/>
      <c r="E47" s="39"/>
      <c r="F47" s="11"/>
      <c r="G47" s="11"/>
      <c r="H47" s="11"/>
      <c r="I47" s="11"/>
      <c r="J47" s="11"/>
      <c r="K47" s="11"/>
      <c r="L47" s="29"/>
    </row>
    <row r="48" spans="1:12" ht="15" customHeight="1" x14ac:dyDescent="0.25">
      <c r="A48" s="2"/>
      <c r="B48" s="53" t="s">
        <v>33</v>
      </c>
      <c r="C48" s="50"/>
      <c r="D48" s="50"/>
      <c r="E48" s="39">
        <v>2125788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f>SUM(E48:J48)</f>
        <v>2125788</v>
      </c>
      <c r="L48" s="29">
        <f>K48+4431692</f>
        <v>6557480</v>
      </c>
    </row>
    <row r="49" spans="1:12" ht="15" customHeight="1" x14ac:dyDescent="0.25">
      <c r="A49" s="2"/>
      <c r="B49" s="8" t="s">
        <v>5</v>
      </c>
      <c r="C49" s="50" t="s">
        <v>34</v>
      </c>
      <c r="D49" s="50"/>
      <c r="E49" s="39">
        <v>264231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f>SUM(E49:J49)</f>
        <v>264231</v>
      </c>
      <c r="L49" s="29">
        <f>K49+848536</f>
        <v>1112767</v>
      </c>
    </row>
    <row r="50" spans="1:12" ht="15" customHeight="1" x14ac:dyDescent="0.25">
      <c r="A50" s="2"/>
      <c r="B50" s="9"/>
      <c r="C50" s="50" t="s">
        <v>35</v>
      </c>
      <c r="D50" s="50"/>
      <c r="E50" s="39">
        <v>1861557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f>SUM(E50:J50)</f>
        <v>1861557</v>
      </c>
      <c r="L50" s="29">
        <f>K50+3583156</f>
        <v>5444713</v>
      </c>
    </row>
    <row r="51" spans="1:12" ht="15" customHeight="1" x14ac:dyDescent="0.25">
      <c r="A51" s="2"/>
      <c r="B51" s="54" t="s">
        <v>36</v>
      </c>
      <c r="C51" s="50"/>
      <c r="D51" s="50"/>
      <c r="E51" s="39"/>
      <c r="F51" s="11"/>
      <c r="G51" s="11"/>
      <c r="H51" s="11"/>
      <c r="I51" s="11"/>
      <c r="J51" s="11"/>
      <c r="K51" s="11"/>
      <c r="L51" s="29"/>
    </row>
    <row r="52" spans="1:12" ht="15" customHeight="1" x14ac:dyDescent="0.25">
      <c r="A52" s="2"/>
      <c r="B52" s="8" t="s">
        <v>5</v>
      </c>
      <c r="C52" s="50" t="s">
        <v>34</v>
      </c>
      <c r="D52" s="50"/>
      <c r="E52" s="39"/>
      <c r="F52" s="11"/>
      <c r="G52" s="11"/>
      <c r="H52" s="11"/>
      <c r="I52" s="11"/>
      <c r="J52" s="11"/>
      <c r="K52" s="11"/>
      <c r="L52" s="29"/>
    </row>
    <row r="53" spans="1:12" ht="15" customHeight="1" x14ac:dyDescent="0.25">
      <c r="A53" s="2"/>
      <c r="B53" s="9"/>
      <c r="C53" s="50" t="s">
        <v>37</v>
      </c>
      <c r="D53" s="50"/>
      <c r="E53" s="39"/>
      <c r="F53" s="11"/>
      <c r="G53" s="11"/>
      <c r="H53" s="11"/>
      <c r="I53" s="11"/>
      <c r="J53" s="11"/>
      <c r="K53" s="11"/>
      <c r="L53" s="29"/>
    </row>
    <row r="54" spans="1:12" ht="15" customHeight="1" x14ac:dyDescent="0.25">
      <c r="A54" s="2"/>
      <c r="B54" s="57" t="s">
        <v>38</v>
      </c>
      <c r="C54" s="50"/>
      <c r="D54" s="50"/>
      <c r="E54" s="39"/>
      <c r="F54" s="11"/>
      <c r="G54" s="11"/>
      <c r="H54" s="11"/>
      <c r="I54" s="11"/>
      <c r="J54" s="11"/>
      <c r="K54" s="11"/>
      <c r="L54" s="29"/>
    </row>
    <row r="55" spans="1:12" ht="15" customHeight="1" thickBot="1" x14ac:dyDescent="0.3">
      <c r="A55" s="4"/>
      <c r="B55" s="5"/>
      <c r="C55" s="5"/>
      <c r="D55" s="5"/>
      <c r="E55" s="44"/>
      <c r="F55" s="6"/>
      <c r="G55" s="6"/>
      <c r="H55" s="6"/>
      <c r="I55" s="6"/>
      <c r="J55" s="6"/>
      <c r="K55" s="6"/>
      <c r="L55" s="34"/>
    </row>
    <row r="57" spans="1:12" ht="15" customHeight="1" x14ac:dyDescent="0.25">
      <c r="A57" s="7" t="s">
        <v>56</v>
      </c>
      <c r="B57" s="7"/>
      <c r="C57" s="7"/>
      <c r="D57" s="7"/>
      <c r="E57" s="45"/>
      <c r="F57" s="7"/>
      <c r="G57" s="7"/>
      <c r="H57" s="7"/>
      <c r="I57" s="7"/>
      <c r="J57" s="27"/>
    </row>
    <row r="58" spans="1:12" ht="15" customHeight="1" x14ac:dyDescent="0.25">
      <c r="A58" s="63" t="s">
        <v>39</v>
      </c>
      <c r="B58" s="63"/>
      <c r="C58" s="63"/>
      <c r="D58" s="63"/>
      <c r="E58" s="63"/>
      <c r="F58" s="7"/>
      <c r="G58" s="7"/>
      <c r="H58" s="7"/>
      <c r="I58" s="7"/>
      <c r="J58" s="27"/>
    </row>
    <row r="59" spans="1:12" ht="15" customHeight="1" x14ac:dyDescent="0.25">
      <c r="A59" s="63" t="s">
        <v>40</v>
      </c>
      <c r="B59" s="63"/>
      <c r="C59" s="63"/>
      <c r="D59" s="63"/>
      <c r="E59" s="63"/>
      <c r="F59" s="7"/>
      <c r="G59" s="7"/>
      <c r="H59" s="7"/>
      <c r="I59" s="7"/>
      <c r="J59" s="27"/>
    </row>
    <row r="60" spans="1:12" ht="15" customHeight="1" x14ac:dyDescent="0.25">
      <c r="A60" s="63" t="s">
        <v>58</v>
      </c>
      <c r="B60" s="63"/>
      <c r="C60" s="63"/>
      <c r="D60" s="63"/>
      <c r="E60" s="63"/>
      <c r="F60" s="7"/>
      <c r="G60" s="7"/>
      <c r="H60" s="7"/>
      <c r="I60" s="7"/>
      <c r="J60" s="27"/>
    </row>
    <row r="61" spans="1:12" ht="15" customHeight="1" x14ac:dyDescent="0.25">
      <c r="A61" s="63" t="s">
        <v>59</v>
      </c>
      <c r="B61" s="63"/>
      <c r="C61" s="63"/>
      <c r="D61" s="63"/>
      <c r="E61" s="63"/>
      <c r="F61" s="7"/>
      <c r="G61" s="7"/>
      <c r="H61" s="7"/>
      <c r="I61" s="7"/>
      <c r="J61" s="27"/>
    </row>
    <row r="62" spans="1:12" ht="15" customHeight="1" x14ac:dyDescent="0.25">
      <c r="A62" s="63" t="s">
        <v>60</v>
      </c>
      <c r="B62" s="63"/>
      <c r="C62" s="63"/>
      <c r="D62" s="63"/>
      <c r="E62" s="63"/>
      <c r="F62" s="7"/>
      <c r="G62" s="7"/>
      <c r="H62" s="7"/>
      <c r="I62" s="7"/>
      <c r="J62" s="27"/>
    </row>
  </sheetData>
  <mergeCells count="51">
    <mergeCell ref="A59:E59"/>
    <mergeCell ref="A60:E60"/>
    <mergeCell ref="A61:E61"/>
    <mergeCell ref="A62:E62"/>
    <mergeCell ref="B51:D51"/>
    <mergeCell ref="C52:D52"/>
    <mergeCell ref="C53:D53"/>
    <mergeCell ref="B54:D54"/>
    <mergeCell ref="A58:E58"/>
    <mergeCell ref="C50:D50"/>
    <mergeCell ref="B37:D37"/>
    <mergeCell ref="B38:D38"/>
    <mergeCell ref="C39:D39"/>
    <mergeCell ref="C42:D42"/>
    <mergeCell ref="B43:D43"/>
    <mergeCell ref="B44:D44"/>
    <mergeCell ref="B45:D45"/>
    <mergeCell ref="B46:D46"/>
    <mergeCell ref="B47:D47"/>
    <mergeCell ref="B48:D48"/>
    <mergeCell ref="C49:D49"/>
    <mergeCell ref="B36:D36"/>
    <mergeCell ref="B24:D24"/>
    <mergeCell ref="B25:D25"/>
    <mergeCell ref="B26:D26"/>
    <mergeCell ref="B27:D27"/>
    <mergeCell ref="B28:D28"/>
    <mergeCell ref="B29:D29"/>
    <mergeCell ref="B30:D30"/>
    <mergeCell ref="B31:D31"/>
    <mergeCell ref="B33:D33"/>
    <mergeCell ref="B34:D34"/>
    <mergeCell ref="B35:D35"/>
    <mergeCell ref="C10:D10"/>
    <mergeCell ref="B23:D23"/>
    <mergeCell ref="C11:D11"/>
    <mergeCell ref="B12:D12"/>
    <mergeCell ref="C13:D13"/>
    <mergeCell ref="C14:D14"/>
    <mergeCell ref="C15:D15"/>
    <mergeCell ref="B17:D17"/>
    <mergeCell ref="B18:D18"/>
    <mergeCell ref="B19:D19"/>
    <mergeCell ref="B20:D20"/>
    <mergeCell ref="B21:D21"/>
    <mergeCell ref="B22:D22"/>
    <mergeCell ref="A1:L1"/>
    <mergeCell ref="B5:D5"/>
    <mergeCell ref="B6:D6"/>
    <mergeCell ref="B8:D8"/>
    <mergeCell ref="B9:D9"/>
  </mergeCells>
  <pageMargins left="0.39370078740157483" right="0.39370078740157483" top="0.59055118110236227" bottom="0.39370078740157483" header="0" footer="0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3130003</vt:lpstr>
      <vt:lpstr>'3130003'!Oblast_tisku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Cohorna</dc:creator>
  <cp:lastModifiedBy>Jandásková Kateřina Mgr. et Mgr. (UMPOD)</cp:lastModifiedBy>
  <cp:lastPrinted>2021-01-26T13:49:39Z</cp:lastPrinted>
  <dcterms:created xsi:type="dcterms:W3CDTF">2012-05-25T12:05:17Z</dcterms:created>
  <dcterms:modified xsi:type="dcterms:W3CDTF">2024-03-19T12:03:57Z</dcterms:modified>
</cp:coreProperties>
</file>